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Dahle\Dropbox\1002 Dockton WSPU\09-100% 06 Agency Resubmittal\"/>
    </mc:Choice>
  </mc:AlternateContent>
  <xr:revisionPtr revIDLastSave="0" documentId="13_ncr:1_{AED8C1EB-D0B9-46E4-A8E9-98B6EFF00D4C}" xr6:coauthVersionLast="47" xr6:coauthVersionMax="47" xr10:uidLastSave="{00000000-0000-0000-0000-000000000000}"/>
  <bookViews>
    <workbookView xWindow="28995" yWindow="120" windowWidth="18600" windowHeight="15255" xr2:uid="{F57948AD-D83A-4E66-9296-FCA9048DE35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32" i="1"/>
  <c r="C30" i="1"/>
  <c r="B28" i="1"/>
  <c r="C27" i="1"/>
  <c r="B27" i="1" s="1"/>
  <c r="C26" i="1"/>
  <c r="B26" i="1" s="1"/>
  <c r="B11" i="1" l="1"/>
  <c r="B20" i="1"/>
  <c r="B29" i="1"/>
  <c r="B15" i="1" l="1"/>
  <c r="B30" i="1"/>
</calcChain>
</file>

<file path=xl/sharedStrings.xml><?xml version="1.0" encoding="utf-8"?>
<sst xmlns="http://schemas.openxmlformats.org/spreadsheetml/2006/main" count="99" uniqueCount="68">
  <si>
    <t>Specific Single-Family Residential Connection Criteria (measured or estimated demands)</t>
  </si>
  <si>
    <t>Average Day Demand (ADD):</t>
  </si>
  <si>
    <t>gpd/ERU Maximum Day Demand (MDD)</t>
  </si>
  <si>
    <t>gpd/ERU</t>
  </si>
  <si>
    <r>
      <t>Water</t>
    </r>
    <r>
      <rPr>
        <b/>
        <sz val="10"/>
        <color rgb="FF000000"/>
        <rFont val="Segoe UI"/>
        <family val="2"/>
      </rPr>
      <t xml:space="preserve"> System Connections Correlated to ERUs</t>
    </r>
  </si>
  <si>
    <t>Service Classification</t>
  </si>
  <si>
    <t>Total MDD for the classification, gpd</t>
  </si>
  <si>
    <t>Total # Connections in the classification</t>
  </si>
  <si>
    <t>ERUs</t>
  </si>
  <si>
    <t>Residential</t>
  </si>
  <si>
    <t>Single-family</t>
  </si>
  <si>
    <t>MDD*ERUs = 57,456</t>
  </si>
  <si>
    <t>Multifamily</t>
  </si>
  <si>
    <t>Nonresidential</t>
  </si>
  <si>
    <t>Industrial</t>
  </si>
  <si>
    <t>Commercial</t>
  </si>
  <si>
    <t>Governmental</t>
  </si>
  <si>
    <t>Agricultural</t>
  </si>
  <si>
    <t>1,890 (MDD*ERUs)</t>
  </si>
  <si>
    <t>Recreational</t>
  </si>
  <si>
    <t>Other (specify)</t>
  </si>
  <si>
    <t>DSL</t>
  </si>
  <si>
    <t>1,512 = (DSL/MDD)</t>
  </si>
  <si>
    <t>N/A</t>
  </si>
  <si>
    <t>4 = (DSL/ADD)</t>
  </si>
  <si>
    <t>Other (identify)</t>
  </si>
  <si>
    <r>
      <t>Service</t>
    </r>
    <r>
      <rPr>
        <b/>
        <sz val="10"/>
        <color rgb="FF000000"/>
        <rFont val="Segoe UI"/>
        <family val="2"/>
      </rPr>
      <t xml:space="preserve"> Capacity as ERUs and Gallons Per Day</t>
    </r>
  </si>
  <si>
    <t>Water System Component (Facility)</t>
  </si>
  <si>
    <t>ERU Capacity for Each Component</t>
  </si>
  <si>
    <t>GPD Capacity for Each Component</t>
  </si>
  <si>
    <t>Source(s)</t>
  </si>
  <si>
    <t>Treatment</t>
  </si>
  <si>
    <t>Equalizing Storage</t>
  </si>
  <si>
    <t>Standby Storage</t>
  </si>
  <si>
    <t>Transmission</t>
  </si>
  <si>
    <t>Water Rights (Qa and Qi)</t>
  </si>
  <si>
    <t>(based on the limiting water system component shown above)</t>
  </si>
  <si>
    <t>Notes:</t>
  </si>
  <si>
    <t>Water System Connections Correlated to ERUs</t>
  </si>
  <si>
    <t>Total existing ERUs (Residential + Nonresidential + DSL + Other) = 161</t>
  </si>
  <si>
    <t>Service Capacity as ERUs and Gallons Per Day</t>
  </si>
  <si>
    <t>Water System Service Capacity (ERUs) =</t>
  </si>
  <si>
    <t>·         Capacity determinations are only for existing facilities that are operational for the water system.</t>
  </si>
  <si>
    <t>·         Not shown above are distribution system limitations (Section 4.5.4) on ERUs because these are location-specific within the distribution system. These limits not expected to limit the ERU capacity of the entire water system.</t>
  </si>
  <si>
    <t>WORKSHEET 4-1</t>
  </si>
  <si>
    <t>ERU Capacity Summary</t>
  </si>
  <si>
    <t>Maximum Day Demand (MDD):</t>
  </si>
  <si>
    <t>Water Rights (Qa)</t>
  </si>
  <si>
    <t>Water Rights (Qi)</t>
  </si>
  <si>
    <r>
      <t xml:space="preserve">Ref. TM </t>
    </r>
    <r>
      <rPr>
        <u/>
        <sz val="11"/>
        <color theme="1"/>
        <rFont val="Calibri"/>
        <family val="2"/>
        <scheme val="minor"/>
      </rPr>
      <t>Equivalent Residential Units</t>
    </r>
    <r>
      <rPr>
        <sz val="11"/>
        <color theme="1"/>
        <rFont val="Calibri"/>
        <family val="2"/>
        <scheme val="minor"/>
      </rPr>
      <t xml:space="preserve"> pg. 6</t>
    </r>
  </si>
  <si>
    <r>
      <t xml:space="preserve">Ref. TM </t>
    </r>
    <r>
      <rPr>
        <u/>
        <sz val="11"/>
        <color theme="1"/>
        <rFont val="Calibri"/>
        <family val="2"/>
        <scheme val="minor"/>
      </rPr>
      <t>Historical Use Summary</t>
    </r>
    <r>
      <rPr>
        <sz val="11"/>
        <color theme="1"/>
        <rFont val="Calibri"/>
        <family val="2"/>
        <scheme val="minor"/>
      </rPr>
      <t xml:space="preserve"> pg. 5</t>
    </r>
  </si>
  <si>
    <r>
      <t xml:space="preserve">Ref. TM </t>
    </r>
    <r>
      <rPr>
        <u/>
        <sz val="11"/>
        <color theme="1"/>
        <rFont val="Calibri"/>
        <family val="2"/>
        <scheme val="minor"/>
      </rPr>
      <t>Distribution System Leakage (DSL)</t>
    </r>
    <r>
      <rPr>
        <sz val="11"/>
        <color theme="1"/>
        <rFont val="Calibri"/>
        <family val="2"/>
        <scheme val="minor"/>
      </rPr>
      <t xml:space="preserve"> pg. 6</t>
    </r>
  </si>
  <si>
    <r>
      <t xml:space="preserve">Total existing ERUs (Residential + Nonresidential + DSL + Other) </t>
    </r>
    <r>
      <rPr>
        <sz val="10"/>
        <color rgb="FF000000"/>
        <rFont val="Segoe UI"/>
        <family val="2"/>
      </rPr>
      <t>= 451</t>
    </r>
  </si>
  <si>
    <t>MDD not less than 350 gpd/ERU</t>
  </si>
  <si>
    <r>
      <t xml:space="preserve">Ref. SWSMP pg. 9; TM </t>
    </r>
    <r>
      <rPr>
        <u/>
        <sz val="11"/>
        <color theme="1"/>
        <rFont val="Calibri"/>
        <family val="2"/>
        <scheme val="minor"/>
      </rPr>
      <t>System Capacity</t>
    </r>
    <r>
      <rPr>
        <sz val="11"/>
        <color theme="1"/>
        <rFont val="Calibri"/>
        <family val="2"/>
        <scheme val="minor"/>
      </rPr>
      <t xml:space="preserve"> pg. 12</t>
    </r>
  </si>
  <si>
    <r>
      <t>Source(s)</t>
    </r>
    <r>
      <rPr>
        <vertAlign val="superscript"/>
        <sz val="10"/>
        <color theme="1"/>
        <rFont val="Segoe UI"/>
        <family val="2"/>
      </rPr>
      <t>1</t>
    </r>
  </si>
  <si>
    <t>1) Sandy Shores Pump runing 12 hours, Dockton Springs = 85 gpm, Emergency Wells at Dockton Springs = 15 gpm</t>
  </si>
  <si>
    <r>
      <t>Treatment</t>
    </r>
    <r>
      <rPr>
        <vertAlign val="superscript"/>
        <sz val="10"/>
        <color theme="1"/>
        <rFont val="Segoe UI"/>
        <family val="2"/>
      </rPr>
      <t>2</t>
    </r>
    <r>
      <rPr>
        <sz val="10"/>
        <color theme="1"/>
        <rFont val="Segoe UI"/>
        <family val="2"/>
      </rPr>
      <t xml:space="preserve"> </t>
    </r>
  </si>
  <si>
    <t>2) Dockton Springs 143 gpm; Sandy Shores 120,000 per day</t>
  </si>
  <si>
    <r>
      <t xml:space="preserve">Ref. TM </t>
    </r>
    <r>
      <rPr>
        <u/>
        <sz val="11"/>
        <color theme="1"/>
        <rFont val="Calibri"/>
        <family val="2"/>
        <scheme val="minor"/>
      </rPr>
      <t>System Capacity</t>
    </r>
    <r>
      <rPr>
        <sz val="11"/>
        <color theme="1"/>
        <rFont val="Calibri"/>
        <family val="2"/>
        <scheme val="minor"/>
      </rPr>
      <t xml:space="preserve"> pgs. 11 &amp; 12</t>
    </r>
  </si>
  <si>
    <r>
      <t>Equalizing Storage</t>
    </r>
    <r>
      <rPr>
        <vertAlign val="superscript"/>
        <sz val="10"/>
        <color theme="1"/>
        <rFont val="Segoe UI"/>
        <family val="2"/>
      </rPr>
      <t>3</t>
    </r>
  </si>
  <si>
    <r>
      <t>Standby Storage</t>
    </r>
    <r>
      <rPr>
        <vertAlign val="superscript"/>
        <sz val="10"/>
        <color theme="1"/>
        <rFont val="Segoe UI"/>
        <family val="2"/>
      </rPr>
      <t>3</t>
    </r>
  </si>
  <si>
    <t>3) The Storage Analysis in the TM shows storage capacity exceeding required storage for the projected 20-year demand.</t>
  </si>
  <si>
    <r>
      <t xml:space="preserve">Ref. TM </t>
    </r>
    <r>
      <rPr>
        <u/>
        <sz val="11"/>
        <color theme="1"/>
        <rFont val="Calibri"/>
        <family val="2"/>
        <scheme val="minor"/>
      </rPr>
      <t>Total Storage</t>
    </r>
    <r>
      <rPr>
        <sz val="11"/>
        <color theme="1"/>
        <rFont val="Calibri"/>
        <family val="2"/>
        <scheme val="minor"/>
      </rPr>
      <t xml:space="preserve"> pg. 17</t>
    </r>
  </si>
  <si>
    <r>
      <t xml:space="preserve">Ref. TM </t>
    </r>
    <r>
      <rPr>
        <u/>
        <sz val="11"/>
        <color theme="1"/>
        <rFont val="Calibri"/>
        <family val="2"/>
        <scheme val="minor"/>
      </rPr>
      <t>Total Storage</t>
    </r>
    <r>
      <rPr>
        <sz val="11"/>
        <color theme="1"/>
        <rFont val="Calibri"/>
        <family val="2"/>
        <scheme val="minor"/>
      </rPr>
      <t xml:space="preserve"> pg. 20</t>
    </r>
  </si>
  <si>
    <r>
      <t xml:space="preserve">Ref. TM </t>
    </r>
    <r>
      <rPr>
        <u/>
        <sz val="11"/>
        <color theme="1"/>
        <rFont val="Calibri"/>
        <family val="2"/>
        <scheme val="minor"/>
      </rPr>
      <t>System Capacity</t>
    </r>
    <r>
      <rPr>
        <sz val="11"/>
        <color theme="1"/>
        <rFont val="Calibri"/>
        <family val="2"/>
        <scheme val="minor"/>
      </rPr>
      <t xml:space="preserve"> pg. 12; Water Rights Self-Assessment</t>
    </r>
  </si>
  <si>
    <r>
      <t xml:space="preserve">Ref. TM </t>
    </r>
    <r>
      <rPr>
        <u/>
        <sz val="11"/>
        <color theme="1"/>
        <rFont val="Calibri"/>
        <family val="2"/>
        <scheme val="minor"/>
      </rPr>
      <t>System Capacity</t>
    </r>
    <r>
      <rPr>
        <sz val="11"/>
        <color theme="1"/>
        <rFont val="Calibri"/>
        <family val="2"/>
        <scheme val="minor"/>
      </rPr>
      <t xml:space="preserve"> pg. 11; Water Rights Self-Assessment</t>
    </r>
  </si>
  <si>
    <r>
      <t xml:space="preserve">Water System Service Capacity (ERUs) </t>
    </r>
    <r>
      <rPr>
        <sz val="10"/>
        <color rgb="FF000000"/>
        <rFont val="Segoe UI"/>
        <family val="2"/>
      </rPr>
      <t>=</t>
    </r>
    <r>
      <rPr>
        <b/>
        <sz val="10"/>
        <color rgb="FF000000"/>
        <rFont val="Segoe UI"/>
        <family val="2"/>
      </rPr>
      <t xml:space="preserve"> 780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</si>
</sst>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1"/>
      <color theme="1"/>
      <name val="Segoe UI"/>
      <family val="2"/>
    </font>
    <font>
      <sz val="12"/>
      <color theme="1"/>
      <name val="Segoe UI"/>
      <family val="2"/>
    </font>
    <font>
      <u/>
      <sz val="12"/>
      <color theme="1"/>
      <name val="Segoe UI"/>
      <family val="2"/>
    </font>
    <font>
      <sz val="4.5"/>
      <color theme="1"/>
      <name val="Segoe UI"/>
      <family val="2"/>
    </font>
    <font>
      <b/>
      <sz val="10"/>
      <color theme="1"/>
      <name val="Segoe UI"/>
      <family val="2"/>
    </font>
    <font>
      <b/>
      <sz val="10"/>
      <color rgb="FF000000"/>
      <name val="Segoe UI"/>
      <family val="2"/>
    </font>
    <font>
      <sz val="9"/>
      <color theme="1"/>
      <name val="Times New Roman"/>
      <family val="1"/>
    </font>
    <font>
      <sz val="10"/>
      <color rgb="FF000000"/>
      <name val="Segoe UI"/>
      <family val="2"/>
    </font>
    <font>
      <b/>
      <sz val="9"/>
      <color theme="1"/>
      <name val="Segoe UI"/>
      <family val="2"/>
    </font>
    <font>
      <i/>
      <sz val="10"/>
      <color theme="1"/>
      <name val="Segoe UI"/>
      <family val="2"/>
    </font>
    <font>
      <b/>
      <sz val="12"/>
      <color theme="1"/>
      <name val="Segoe UI"/>
      <family val="2"/>
    </font>
    <font>
      <u/>
      <sz val="11"/>
      <color theme="1"/>
      <name val="Calibri"/>
      <family val="2"/>
      <scheme val="minor"/>
    </font>
    <font>
      <vertAlign val="superscript"/>
      <sz val="10"/>
      <color theme="1"/>
      <name val="Segoe U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FDFDF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3"/>
    </xf>
    <xf numFmtId="0" fontId="5" fillId="0" borderId="0" xfId="0" applyFont="1" applyAlignment="1">
      <alignment horizontal="left" vertical="center" indent="3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 indent="2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9" fillId="0" borderId="5" xfId="1" applyNumberFormat="1" applyFont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3" fontId="9" fillId="0" borderId="5" xfId="0" applyNumberFormat="1" applyFont="1" applyFill="1" applyBorder="1" applyAlignment="1">
      <alignment vertical="center" wrapText="1"/>
    </xf>
    <xf numFmtId="164" fontId="9" fillId="0" borderId="5" xfId="1" applyNumberFormat="1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16</xdr:row>
      <xdr:rowOff>66675</xdr:rowOff>
    </xdr:from>
    <xdr:to>
      <xdr:col>10</xdr:col>
      <xdr:colOff>381000</xdr:colOff>
      <xdr:row>16</xdr:row>
      <xdr:rowOff>66675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AEBFA1B9-E7A6-4BAF-A60F-54B535612F57}"/>
            </a:ext>
          </a:extLst>
        </xdr:cNvPr>
        <xdr:cNvSpPr>
          <a:spLocks noChangeShapeType="1"/>
        </xdr:cNvSpPr>
      </xdr:nvSpPr>
      <xdr:spPr bwMode="auto">
        <a:xfrm>
          <a:off x="5791200" y="3114675"/>
          <a:ext cx="685800" cy="0"/>
        </a:xfrm>
        <a:prstGeom prst="line">
          <a:avLst/>
        </a:prstGeom>
        <a:noFill/>
        <a:ln w="7348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D3DB-69F8-43FE-993F-630248DA4749}">
  <sheetPr>
    <pageSetUpPr fitToPage="1"/>
  </sheetPr>
  <dimension ref="A1:F39"/>
  <sheetViews>
    <sheetView tabSelected="1" topLeftCell="A19" workbookViewId="0">
      <selection activeCell="D42" sqref="D42"/>
    </sheetView>
  </sheetViews>
  <sheetFormatPr defaultRowHeight="15" x14ac:dyDescent="0.25"/>
  <cols>
    <col min="1" max="1" width="35.5703125" customWidth="1"/>
    <col min="2" max="2" width="17.7109375" customWidth="1"/>
    <col min="3" max="3" width="20.7109375" customWidth="1"/>
    <col min="4" max="4" width="5.5703125" customWidth="1"/>
  </cols>
  <sheetData>
    <row r="1" spans="1:6" ht="17.25" x14ac:dyDescent="0.25">
      <c r="A1" s="19" t="s">
        <v>44</v>
      </c>
      <c r="B1" s="19"/>
      <c r="C1" s="19"/>
      <c r="D1" s="19"/>
    </row>
    <row r="2" spans="1:6" ht="17.25" x14ac:dyDescent="0.25">
      <c r="A2" s="19" t="s">
        <v>45</v>
      </c>
      <c r="B2" s="19"/>
      <c r="C2" s="19"/>
      <c r="D2" s="19"/>
    </row>
    <row r="4" spans="1:6" ht="16.5" x14ac:dyDescent="0.25">
      <c r="A4" s="1" t="s">
        <v>0</v>
      </c>
    </row>
    <row r="5" spans="1:6" ht="17.25" x14ac:dyDescent="0.25">
      <c r="A5" s="2" t="s">
        <v>1</v>
      </c>
      <c r="B5" s="3">
        <v>164</v>
      </c>
      <c r="C5" s="2" t="s">
        <v>3</v>
      </c>
      <c r="D5" t="s">
        <v>49</v>
      </c>
      <c r="E5" s="3"/>
      <c r="F5" s="2"/>
    </row>
    <row r="6" spans="1:6" ht="17.25" x14ac:dyDescent="0.25">
      <c r="A6" s="2" t="s">
        <v>46</v>
      </c>
      <c r="B6" s="3">
        <v>350</v>
      </c>
      <c r="C6" s="2" t="s">
        <v>3</v>
      </c>
      <c r="D6" t="s">
        <v>53</v>
      </c>
      <c r="E6" s="3"/>
      <c r="F6" s="2"/>
    </row>
    <row r="7" spans="1:6" ht="15.75" thickBot="1" x14ac:dyDescent="0.3">
      <c r="A7" s="4"/>
    </row>
    <row r="8" spans="1:6" ht="18.75" customHeight="1" thickBot="1" x14ac:dyDescent="0.3">
      <c r="A8" s="20" t="s">
        <v>4</v>
      </c>
      <c r="B8" s="21"/>
      <c r="C8" s="21"/>
      <c r="D8" s="22"/>
    </row>
    <row r="9" spans="1:6" ht="29.25" thickBot="1" x14ac:dyDescent="0.3">
      <c r="A9" s="5" t="s">
        <v>5</v>
      </c>
      <c r="B9" s="6" t="s">
        <v>6</v>
      </c>
      <c r="C9" s="6" t="s">
        <v>7</v>
      </c>
      <c r="D9" s="6" t="s">
        <v>8</v>
      </c>
    </row>
    <row r="10" spans="1:6" ht="15.75" thickBot="1" x14ac:dyDescent="0.3">
      <c r="A10" s="7" t="s">
        <v>9</v>
      </c>
      <c r="B10" s="23"/>
      <c r="C10" s="24"/>
      <c r="D10" s="24"/>
    </row>
    <row r="11" spans="1:6" ht="15.75" thickBot="1" x14ac:dyDescent="0.3">
      <c r="A11" s="8" t="s">
        <v>10</v>
      </c>
      <c r="B11" s="15">
        <f>B6*D11</f>
        <v>138950</v>
      </c>
      <c r="C11" s="9">
        <v>397</v>
      </c>
      <c r="D11" s="9">
        <v>397</v>
      </c>
      <c r="E11" t="s">
        <v>50</v>
      </c>
    </row>
    <row r="12" spans="1:6" ht="15.75" thickBot="1" x14ac:dyDescent="0.3">
      <c r="A12" s="8" t="s">
        <v>12</v>
      </c>
      <c r="B12" s="10"/>
      <c r="C12" s="10"/>
      <c r="D12" s="10"/>
    </row>
    <row r="13" spans="1:6" ht="15.75" thickBot="1" x14ac:dyDescent="0.3">
      <c r="A13" s="7" t="s">
        <v>13</v>
      </c>
      <c r="B13" s="23"/>
      <c r="C13" s="24"/>
      <c r="D13" s="24"/>
    </row>
    <row r="14" spans="1:6" ht="15.75" thickBot="1" x14ac:dyDescent="0.3">
      <c r="A14" s="8" t="s">
        <v>14</v>
      </c>
      <c r="B14" s="10"/>
      <c r="C14" s="10"/>
      <c r="D14" s="10"/>
    </row>
    <row r="15" spans="1:6" ht="15.75" thickBot="1" x14ac:dyDescent="0.3">
      <c r="A15" s="8" t="s">
        <v>15</v>
      </c>
      <c r="B15" s="10">
        <f>B6*D15</f>
        <v>2800</v>
      </c>
      <c r="C15" s="9">
        <v>10</v>
      </c>
      <c r="D15" s="10">
        <v>8</v>
      </c>
      <c r="E15" t="s">
        <v>50</v>
      </c>
    </row>
    <row r="16" spans="1:6" ht="15.75" thickBot="1" x14ac:dyDescent="0.3">
      <c r="A16" s="8" t="s">
        <v>16</v>
      </c>
      <c r="B16" s="10"/>
      <c r="C16" s="10"/>
      <c r="D16" s="10"/>
    </row>
    <row r="17" spans="1:5" ht="15.75" thickBot="1" x14ac:dyDescent="0.3">
      <c r="A17" s="8" t="s">
        <v>17</v>
      </c>
      <c r="B17" s="15"/>
      <c r="C17" s="9"/>
      <c r="D17" s="9"/>
    </row>
    <row r="18" spans="1:5" ht="15.75" thickBot="1" x14ac:dyDescent="0.3">
      <c r="A18" s="8" t="s">
        <v>19</v>
      </c>
      <c r="B18" s="10"/>
      <c r="C18" s="10"/>
      <c r="D18" s="10"/>
    </row>
    <row r="19" spans="1:5" ht="15.75" thickBot="1" x14ac:dyDescent="0.3">
      <c r="A19" s="8" t="s">
        <v>20</v>
      </c>
      <c r="B19" s="10"/>
      <c r="C19" s="10"/>
      <c r="D19" s="10"/>
    </row>
    <row r="20" spans="1:5" ht="15.75" thickBot="1" x14ac:dyDescent="0.3">
      <c r="A20" s="7" t="s">
        <v>21</v>
      </c>
      <c r="B20" s="15">
        <f>2767707/365</f>
        <v>7582.7589041095889</v>
      </c>
      <c r="C20" s="11" t="s">
        <v>23</v>
      </c>
      <c r="D20" s="9">
        <v>46</v>
      </c>
      <c r="E20" t="s">
        <v>51</v>
      </c>
    </row>
    <row r="21" spans="1:5" ht="15.75" thickBot="1" x14ac:dyDescent="0.3">
      <c r="A21" s="7" t="s">
        <v>25</v>
      </c>
      <c r="B21" s="10"/>
      <c r="C21" s="10"/>
      <c r="D21" s="10"/>
    </row>
    <row r="22" spans="1:5" ht="28.5" customHeight="1" thickBot="1" x14ac:dyDescent="0.3">
      <c r="A22" s="25" t="s">
        <v>52</v>
      </c>
      <c r="B22" s="26"/>
      <c r="C22" s="26"/>
      <c r="D22" s="27"/>
    </row>
    <row r="23" spans="1:5" ht="15.75" thickBot="1" x14ac:dyDescent="0.3">
      <c r="A23" s="12"/>
    </row>
    <row r="24" spans="1:5" ht="28.5" customHeight="1" thickBot="1" x14ac:dyDescent="0.3">
      <c r="A24" s="20" t="s">
        <v>26</v>
      </c>
      <c r="B24" s="21"/>
      <c r="C24" s="22"/>
    </row>
    <row r="25" spans="1:5" ht="72" thickBot="1" x14ac:dyDescent="0.3">
      <c r="A25" s="5" t="s">
        <v>27</v>
      </c>
      <c r="B25" s="6" t="s">
        <v>28</v>
      </c>
      <c r="C25" s="6" t="s">
        <v>29</v>
      </c>
    </row>
    <row r="26" spans="1:5" ht="16.5" thickBot="1" x14ac:dyDescent="0.3">
      <c r="A26" s="8" t="s">
        <v>55</v>
      </c>
      <c r="B26" s="31">
        <f>ROUNDDOWN(C26/$B$5,0)</f>
        <v>1317</v>
      </c>
      <c r="C26" s="31">
        <f>1441*(100/2+100)</f>
        <v>216150</v>
      </c>
      <c r="D26" t="s">
        <v>54</v>
      </c>
    </row>
    <row r="27" spans="1:5" ht="16.5" thickBot="1" x14ac:dyDescent="0.3">
      <c r="A27" s="8" t="s">
        <v>57</v>
      </c>
      <c r="B27" s="31">
        <f>ROUNDDOWN(C27/$B$5,0)</f>
        <v>1987</v>
      </c>
      <c r="C27" s="31">
        <f>120000+143*1440</f>
        <v>325920</v>
      </c>
      <c r="D27" t="s">
        <v>59</v>
      </c>
    </row>
    <row r="28" spans="1:5" ht="16.5" thickBot="1" x14ac:dyDescent="0.3">
      <c r="A28" s="8" t="s">
        <v>60</v>
      </c>
      <c r="B28" s="32">
        <f>ROUNDDOWN(C28/B5,0)</f>
        <v>121</v>
      </c>
      <c r="C28" s="31">
        <v>19874</v>
      </c>
      <c r="D28" t="s">
        <v>63</v>
      </c>
    </row>
    <row r="29" spans="1:5" ht="16.5" thickBot="1" x14ac:dyDescent="0.3">
      <c r="A29" s="8" t="s">
        <v>61</v>
      </c>
      <c r="B29" s="32">
        <f>ROUNDDOWN(C29/B5,0)</f>
        <v>780</v>
      </c>
      <c r="C29" s="31">
        <v>128000</v>
      </c>
      <c r="D29" t="s">
        <v>63</v>
      </c>
    </row>
    <row r="30" spans="1:5" ht="15.75" thickBot="1" x14ac:dyDescent="0.3">
      <c r="A30" s="8" t="s">
        <v>34</v>
      </c>
      <c r="B30" s="32">
        <f>ROUNDDOWN(C30/B6,0)</f>
        <v>995</v>
      </c>
      <c r="C30" s="32">
        <f>242*1440</f>
        <v>348480</v>
      </c>
      <c r="D30" t="s">
        <v>64</v>
      </c>
    </row>
    <row r="31" spans="1:5" ht="15.75" thickBot="1" x14ac:dyDescent="0.3">
      <c r="A31" s="8" t="s">
        <v>47</v>
      </c>
      <c r="B31" s="32">
        <v>1676</v>
      </c>
      <c r="C31" s="32">
        <f>323.8/365*43560/0.134</f>
        <v>288381.27172357391</v>
      </c>
      <c r="D31" t="s">
        <v>65</v>
      </c>
    </row>
    <row r="32" spans="1:5" ht="15.75" thickBot="1" x14ac:dyDescent="0.3">
      <c r="A32" s="8" t="s">
        <v>48</v>
      </c>
      <c r="B32" s="32">
        <v>1538</v>
      </c>
      <c r="C32" s="32">
        <f>373.8*1440</f>
        <v>538272</v>
      </c>
      <c r="D32" t="s">
        <v>66</v>
      </c>
    </row>
    <row r="33" spans="1:3" ht="15.75" thickBot="1" x14ac:dyDescent="0.3">
      <c r="A33" s="8" t="s">
        <v>20</v>
      </c>
      <c r="B33" s="32"/>
      <c r="C33" s="32"/>
    </row>
    <row r="34" spans="1:3" x14ac:dyDescent="0.25">
      <c r="A34" s="28" t="s">
        <v>67</v>
      </c>
      <c r="B34" s="29"/>
      <c r="C34" s="30"/>
    </row>
    <row r="35" spans="1:3" ht="15.75" thickBot="1" x14ac:dyDescent="0.3">
      <c r="A35" s="16" t="s">
        <v>36</v>
      </c>
      <c r="B35" s="17"/>
      <c r="C35" s="18"/>
    </row>
    <row r="36" spans="1:3" x14ac:dyDescent="0.25">
      <c r="A36" s="13" t="s">
        <v>37</v>
      </c>
    </row>
    <row r="37" spans="1:3" x14ac:dyDescent="0.25">
      <c r="A37" s="14" t="s">
        <v>56</v>
      </c>
    </row>
    <row r="38" spans="1:3" x14ac:dyDescent="0.25">
      <c r="A38" s="14" t="s">
        <v>58</v>
      </c>
    </row>
    <row r="39" spans="1:3" x14ac:dyDescent="0.25">
      <c r="A39" s="14" t="s">
        <v>62</v>
      </c>
    </row>
  </sheetData>
  <mergeCells count="9">
    <mergeCell ref="A35:C35"/>
    <mergeCell ref="A1:D1"/>
    <mergeCell ref="A2:D2"/>
    <mergeCell ref="A8:D8"/>
    <mergeCell ref="B10:D10"/>
    <mergeCell ref="B13:D13"/>
    <mergeCell ref="A22:D22"/>
    <mergeCell ref="A24:C24"/>
    <mergeCell ref="A34:C34"/>
  </mergeCells>
  <phoneticPr fontId="16" type="noConversion"/>
  <pageMargins left="0.7" right="0.7" top="0.75" bottom="0.75" header="0.3" footer="0.3"/>
  <pageSetup scale="92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8FB04-06B8-4656-A9E0-1CDADD7CA421}">
  <dimension ref="A1:F33"/>
  <sheetViews>
    <sheetView workbookViewId="0">
      <selection sqref="A1:F35"/>
    </sheetView>
  </sheetViews>
  <sheetFormatPr defaultRowHeight="15" x14ac:dyDescent="0.25"/>
  <sheetData>
    <row r="1" spans="1:6" x14ac:dyDescent="0.25">
      <c r="A1" t="s">
        <v>0</v>
      </c>
    </row>
    <row r="2" spans="1:6" x14ac:dyDescent="0.25">
      <c r="A2" t="s">
        <v>1</v>
      </c>
      <c r="B2">
        <v>189</v>
      </c>
      <c r="C2" t="s">
        <v>2</v>
      </c>
      <c r="E2">
        <v>378</v>
      </c>
      <c r="F2" t="s">
        <v>3</v>
      </c>
    </row>
    <row r="4" spans="1:6" x14ac:dyDescent="0.25">
      <c r="A4" t="s">
        <v>38</v>
      </c>
    </row>
    <row r="5" spans="1:6" x14ac:dyDescent="0.25">
      <c r="A5" t="s">
        <v>5</v>
      </c>
      <c r="B5" t="s">
        <v>6</v>
      </c>
      <c r="C5" t="s">
        <v>7</v>
      </c>
      <c r="D5" t="s">
        <v>8</v>
      </c>
    </row>
    <row r="6" spans="1:6" x14ac:dyDescent="0.25">
      <c r="A6" t="s">
        <v>9</v>
      </c>
    </row>
    <row r="7" spans="1:6" x14ac:dyDescent="0.25">
      <c r="A7" t="s">
        <v>10</v>
      </c>
      <c r="B7" t="s">
        <v>11</v>
      </c>
      <c r="C7">
        <v>152</v>
      </c>
      <c r="D7">
        <v>152</v>
      </c>
    </row>
    <row r="8" spans="1:6" x14ac:dyDescent="0.25">
      <c r="A8" t="s">
        <v>12</v>
      </c>
    </row>
    <row r="9" spans="1:6" x14ac:dyDescent="0.25">
      <c r="A9" t="s">
        <v>13</v>
      </c>
    </row>
    <row r="10" spans="1:6" x14ac:dyDescent="0.25">
      <c r="A10" t="s">
        <v>14</v>
      </c>
    </row>
    <row r="11" spans="1:6" x14ac:dyDescent="0.25">
      <c r="A11" t="s">
        <v>15</v>
      </c>
    </row>
    <row r="12" spans="1:6" x14ac:dyDescent="0.25">
      <c r="A12" t="s">
        <v>16</v>
      </c>
    </row>
    <row r="13" spans="1:6" x14ac:dyDescent="0.25">
      <c r="A13" t="s">
        <v>17</v>
      </c>
      <c r="B13" t="s">
        <v>18</v>
      </c>
      <c r="C13">
        <v>1</v>
      </c>
      <c r="D13">
        <v>5</v>
      </c>
    </row>
    <row r="14" spans="1:6" x14ac:dyDescent="0.25">
      <c r="A14" t="s">
        <v>19</v>
      </c>
    </row>
    <row r="15" spans="1:6" x14ac:dyDescent="0.25">
      <c r="A15" t="s">
        <v>20</v>
      </c>
    </row>
    <row r="16" spans="1:6" x14ac:dyDescent="0.25">
      <c r="A16" t="s">
        <v>21</v>
      </c>
      <c r="B16" t="s">
        <v>22</v>
      </c>
      <c r="C16" t="s">
        <v>23</v>
      </c>
      <c r="D16" t="s">
        <v>24</v>
      </c>
    </row>
    <row r="17" spans="1:3" x14ac:dyDescent="0.25">
      <c r="A17" t="s">
        <v>25</v>
      </c>
    </row>
    <row r="18" spans="1:3" x14ac:dyDescent="0.25">
      <c r="A18" t="s">
        <v>39</v>
      </c>
    </row>
    <row r="20" spans="1:3" x14ac:dyDescent="0.25">
      <c r="A20" t="s">
        <v>40</v>
      </c>
    </row>
    <row r="21" spans="1:3" x14ac:dyDescent="0.25">
      <c r="A21" t="s">
        <v>27</v>
      </c>
      <c r="B21" t="s">
        <v>28</v>
      </c>
      <c r="C21" t="s">
        <v>29</v>
      </c>
    </row>
    <row r="22" spans="1:3" x14ac:dyDescent="0.25">
      <c r="A22" t="s">
        <v>30</v>
      </c>
    </row>
    <row r="23" spans="1:3" x14ac:dyDescent="0.25">
      <c r="A23" t="s">
        <v>31</v>
      </c>
    </row>
    <row r="24" spans="1:3" x14ac:dyDescent="0.25">
      <c r="A24" t="s">
        <v>32</v>
      </c>
    </row>
    <row r="25" spans="1:3" x14ac:dyDescent="0.25">
      <c r="A25" t="s">
        <v>33</v>
      </c>
    </row>
    <row r="26" spans="1:3" x14ac:dyDescent="0.25">
      <c r="A26" t="s">
        <v>34</v>
      </c>
    </row>
    <row r="27" spans="1:3" x14ac:dyDescent="0.25">
      <c r="A27" t="s">
        <v>35</v>
      </c>
    </row>
    <row r="28" spans="1:3" x14ac:dyDescent="0.25">
      <c r="A28" t="s">
        <v>20</v>
      </c>
    </row>
    <row r="29" spans="1:3" x14ac:dyDescent="0.25">
      <c r="A29" t="s">
        <v>41</v>
      </c>
    </row>
    <row r="30" spans="1:3" x14ac:dyDescent="0.25">
      <c r="A30" t="s">
        <v>36</v>
      </c>
    </row>
    <row r="31" spans="1:3" x14ac:dyDescent="0.25">
      <c r="A31" t="s">
        <v>37</v>
      </c>
    </row>
    <row r="32" spans="1:3" x14ac:dyDescent="0.25">
      <c r="A32" t="s">
        <v>42</v>
      </c>
    </row>
    <row r="33" spans="1:1" x14ac:dyDescent="0.25">
      <c r="A33" t="s">
        <v>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Dahle</dc:creator>
  <cp:lastModifiedBy>Ben Dahle</cp:lastModifiedBy>
  <cp:lastPrinted>2021-10-13T19:43:39Z</cp:lastPrinted>
  <dcterms:created xsi:type="dcterms:W3CDTF">2021-10-13T17:17:13Z</dcterms:created>
  <dcterms:modified xsi:type="dcterms:W3CDTF">2023-03-19T01:49:47Z</dcterms:modified>
</cp:coreProperties>
</file>